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75" activeTab="0"/>
  </bookViews>
  <sheets>
    <sheet name="z 8-uzup" sheetId="1" r:id="rId1"/>
  </sheets>
  <definedNames>
    <definedName name="_xlnm.Print_Titles" localSheetId="0">'z 8-uzup'!$6:$6</definedName>
  </definedNames>
  <calcPr fullCalcOnLoad="1"/>
</workbook>
</file>

<file path=xl/sharedStrings.xml><?xml version="1.0" encoding="utf-8"?>
<sst xmlns="http://schemas.openxmlformats.org/spreadsheetml/2006/main" count="413" uniqueCount="48">
  <si>
    <t>w zł</t>
  </si>
  <si>
    <t>Lp.</t>
  </si>
  <si>
    <t>Treść</t>
  </si>
  <si>
    <t>Dotychczas.
spłaty</t>
  </si>
  <si>
    <t>Prognoza długu w latach</t>
  </si>
  <si>
    <t>2007 r.</t>
  </si>
  <si>
    <t>Kredyt BGK 138 000 zł
z XII 1997 r. na remonty budynków po powodzi</t>
  </si>
  <si>
    <t>a) dług na początek roku</t>
  </si>
  <si>
    <t>-----</t>
  </si>
  <si>
    <t>b) spłata długu</t>
  </si>
  <si>
    <t>c) dług na koniec roku</t>
  </si>
  <si>
    <t>z tego:</t>
  </si>
  <si>
    <t>BGK</t>
  </si>
  <si>
    <t>BISE</t>
  </si>
  <si>
    <t>2008 r.</t>
  </si>
  <si>
    <t>2009 r.</t>
  </si>
  <si>
    <t>2010 r.</t>
  </si>
  <si>
    <t>2011 r.</t>
  </si>
  <si>
    <t>2012 r.</t>
  </si>
  <si>
    <t>2013 r.</t>
  </si>
  <si>
    <t>2014 r.</t>
  </si>
  <si>
    <t>Plan na
2006 r.</t>
  </si>
  <si>
    <r>
      <t>a</t>
    </r>
    <r>
      <rPr>
        <vertAlign val="subscript"/>
        <sz val="8"/>
        <rFont val="Tahoma"/>
        <family val="2"/>
      </rPr>
      <t>1</t>
    </r>
    <r>
      <rPr>
        <sz val="8"/>
        <rFont val="Tahoma"/>
        <family val="2"/>
      </rPr>
      <t>) zaciąg. w roku</t>
    </r>
  </si>
  <si>
    <t>Kredyt BS 160 000 zł
z XII 2003 r. na wydatki nie mające pokrycia w planow. dochodach 2003r</t>
  </si>
  <si>
    <t xml:space="preserve">Kredyt BISE 350 000 zł
w XI 1999 r. 
na modernizację 
gimnazjum
</t>
  </si>
  <si>
    <t>Kredyt BZ 417 733 zł
w II 2003 r. na termomoder-
nizację S.P. Nr 3, 
umorzenie kredytu w 2003 r. 
na 104 433 zł</t>
  </si>
  <si>
    <t>Kredyt B. Millenium 1000000 zł 
z XII 2001 r. na wydatki 
nie mające pokrycia 
w planowanych 
dochodach 2001 r.</t>
  </si>
  <si>
    <t>B.Millenium</t>
  </si>
  <si>
    <t>B. Z.</t>
  </si>
  <si>
    <t>B. S. 160 000 zł</t>
  </si>
  <si>
    <t>Dane uzupełniające do załącznika "Prognoza kwoty długu gminy na 2006 r i lata następne"</t>
  </si>
  <si>
    <t>+ 96 620</t>
  </si>
  <si>
    <t>Wykonanie
2005 r.</t>
  </si>
  <si>
    <t>Wykonanie
 2004 r.</t>
  </si>
  <si>
    <t>Odsetki od kredytów i obligacji ogółem</t>
  </si>
  <si>
    <t>B. S. 2 270 000 zł</t>
  </si>
  <si>
    <t>Kredyt  2 270 000 zł
w X. 2005 r. na wydatki nie mające pokrycia w planowa-
nych dochodach 2005 r.</t>
  </si>
  <si>
    <t>Razem kredyty i obligacje</t>
  </si>
  <si>
    <t>Pożyczka na prefinansowanie zadania budowy obiektu przy stacji narciarskiej w Łomnicy.</t>
  </si>
  <si>
    <t>b) spłata pożyczki</t>
  </si>
  <si>
    <r>
      <t>a</t>
    </r>
    <r>
      <rPr>
        <vertAlign val="subscript"/>
        <sz val="8"/>
        <rFont val="Tahoma"/>
        <family val="2"/>
      </rPr>
      <t>1</t>
    </r>
    <r>
      <rPr>
        <sz val="8"/>
        <rFont val="Tahoma"/>
        <family val="2"/>
      </rPr>
      <t>) dług zaciągn. w ciągu roku</t>
    </r>
  </si>
  <si>
    <r>
      <t>a</t>
    </r>
    <r>
      <rPr>
        <vertAlign val="subscript"/>
        <sz val="8"/>
        <rFont val="Tahoma"/>
        <family val="2"/>
      </rPr>
      <t>1</t>
    </r>
    <r>
      <rPr>
        <sz val="8"/>
        <rFont val="Tahoma"/>
        <family val="2"/>
      </rPr>
      <t>) zwięk. długu w ciągu roku</t>
    </r>
  </si>
  <si>
    <t>Pożyczka na prefinansowanie</t>
  </si>
  <si>
    <t>Obligacje 2 860 000 zł
w 2006 r. na wydatki nie mające pokrycia w planowa-
nych dochodach 2006 r.</t>
  </si>
  <si>
    <t>Obligacje 2 240 000 zł
w 2007 r. na wydatki nie mające pokrycia w planowa-
nych dochodach 2007 r.</t>
  </si>
  <si>
    <t>Obligacje w 2006 r. 2 860 000 zł</t>
  </si>
  <si>
    <t>Obligacje w 2007 r. 2 240 000 zł</t>
  </si>
  <si>
    <t>----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</si>
</sst>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%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vertAlign val="subscript"/>
      <sz val="8"/>
      <name val="Tahoma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3" fontId="4" fillId="0" borderId="1" xfId="0" applyNumberFormat="1" applyFont="1" applyFill="1" applyBorder="1" applyAlignment="1" quotePrefix="1">
      <alignment horizontal="right"/>
    </xf>
    <xf numFmtId="3" fontId="4" fillId="0" borderId="2" xfId="0" applyNumberFormat="1" applyFont="1" applyFill="1" applyBorder="1" applyAlignment="1" quotePrefix="1">
      <alignment horizontal="right"/>
    </xf>
    <xf numFmtId="3" fontId="4" fillId="0" borderId="2" xfId="0" applyNumberFormat="1" applyFont="1" applyFill="1" applyBorder="1" applyAlignment="1" quotePrefix="1">
      <alignment horizontal="right" vertical="center"/>
    </xf>
    <xf numFmtId="0" fontId="6" fillId="0" borderId="0" xfId="0" applyFont="1" applyAlignment="1">
      <alignment/>
    </xf>
    <xf numFmtId="49" fontId="6" fillId="0" borderId="3" xfId="0" applyNumberFormat="1" applyFont="1" applyBorder="1" applyAlignment="1">
      <alignment/>
    </xf>
    <xf numFmtId="49" fontId="6" fillId="0" borderId="3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49" fontId="6" fillId="0" borderId="4" xfId="0" applyNumberFormat="1" applyFont="1" applyBorder="1" applyAlignment="1">
      <alignment vertical="center"/>
    </xf>
    <xf numFmtId="0" fontId="6" fillId="0" borderId="3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/>
    </xf>
    <xf numFmtId="3" fontId="4" fillId="0" borderId="8" xfId="0" applyNumberFormat="1" applyFont="1" applyFill="1" applyBorder="1" applyAlignment="1" quotePrefix="1">
      <alignment horizontal="right" vertical="center"/>
    </xf>
    <xf numFmtId="3" fontId="4" fillId="0" borderId="9" xfId="0" applyNumberFormat="1" applyFont="1" applyFill="1" applyBorder="1" applyAlignment="1" quotePrefix="1">
      <alignment horizontal="right"/>
    </xf>
    <xf numFmtId="0" fontId="6" fillId="0" borderId="10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quotePrefix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 vertical="center"/>
    </xf>
    <xf numFmtId="3" fontId="4" fillId="0" borderId="11" xfId="0" applyNumberFormat="1" applyFont="1" applyFill="1" applyBorder="1" applyAlignment="1" quotePrefix="1">
      <alignment horizontal="right" vertical="center"/>
    </xf>
    <xf numFmtId="3" fontId="4" fillId="0" borderId="14" xfId="0" applyNumberFormat="1" applyFont="1" applyFill="1" applyBorder="1" applyAlignment="1" quotePrefix="1">
      <alignment horizontal="right"/>
    </xf>
    <xf numFmtId="0" fontId="4" fillId="0" borderId="15" xfId="0" applyFont="1" applyBorder="1" applyAlignment="1">
      <alignment horizontal="right" vertical="center"/>
    </xf>
    <xf numFmtId="3" fontId="4" fillId="0" borderId="16" xfId="0" applyNumberFormat="1" applyFont="1" applyFill="1" applyBorder="1" applyAlignment="1" quotePrefix="1">
      <alignment horizontal="right"/>
    </xf>
    <xf numFmtId="0" fontId="4" fillId="0" borderId="17" xfId="0" applyFont="1" applyBorder="1" applyAlignment="1">
      <alignment horizontal="right"/>
    </xf>
    <xf numFmtId="3" fontId="4" fillId="0" borderId="18" xfId="0" applyNumberFormat="1" applyFont="1" applyFill="1" applyBorder="1" applyAlignment="1" quotePrefix="1">
      <alignment horizontal="right" vertical="center"/>
    </xf>
    <xf numFmtId="0" fontId="4" fillId="0" borderId="19" xfId="0" applyFont="1" applyBorder="1" applyAlignment="1">
      <alignment horizontal="right" vertical="center"/>
    </xf>
    <xf numFmtId="49" fontId="6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 indent="1"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right"/>
    </xf>
    <xf numFmtId="49" fontId="6" fillId="0" borderId="23" xfId="0" applyNumberFormat="1" applyFont="1" applyBorder="1" applyAlignment="1">
      <alignment horizontal="left" indent="1"/>
    </xf>
    <xf numFmtId="49" fontId="6" fillId="0" borderId="24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vertical="center"/>
    </xf>
    <xf numFmtId="3" fontId="4" fillId="0" borderId="8" xfId="0" applyNumberFormat="1" applyFont="1" applyFill="1" applyBorder="1" applyAlignment="1" quotePrefix="1">
      <alignment horizontal="right"/>
    </xf>
    <xf numFmtId="3" fontId="4" fillId="0" borderId="18" xfId="0" applyNumberFormat="1" applyFont="1" applyFill="1" applyBorder="1" applyAlignment="1" quotePrefix="1">
      <alignment horizontal="right"/>
    </xf>
    <xf numFmtId="0" fontId="4" fillId="0" borderId="25" xfId="0" applyFont="1" applyBorder="1" applyAlignment="1">
      <alignment horizontal="right" vertical="center"/>
    </xf>
    <xf numFmtId="49" fontId="6" fillId="0" borderId="26" xfId="0" applyNumberFormat="1" applyFont="1" applyBorder="1" applyAlignment="1">
      <alignment vertical="center"/>
    </xf>
    <xf numFmtId="49" fontId="6" fillId="0" borderId="27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9" fontId="6" fillId="0" borderId="31" xfId="0" applyNumberFormat="1" applyFont="1" applyBorder="1" applyAlignment="1">
      <alignment horizontal="left" vertical="top" wrapText="1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 quotePrefix="1">
      <alignment horizontal="right"/>
    </xf>
    <xf numFmtId="3" fontId="4" fillId="0" borderId="38" xfId="0" applyNumberFormat="1" applyFont="1" applyFill="1" applyBorder="1" applyAlignment="1">
      <alignment/>
    </xf>
    <xf numFmtId="3" fontId="4" fillId="0" borderId="37" xfId="0" applyNumberFormat="1" applyFont="1" applyFill="1" applyBorder="1" applyAlignment="1" quotePrefix="1">
      <alignment horizontal="right" vertical="center"/>
    </xf>
    <xf numFmtId="3" fontId="4" fillId="0" borderId="38" xfId="0" applyNumberFormat="1" applyFont="1" applyFill="1" applyBorder="1" applyAlignment="1" quotePrefix="1">
      <alignment horizontal="right"/>
    </xf>
    <xf numFmtId="3" fontId="4" fillId="0" borderId="39" xfId="0" applyNumberFormat="1" applyFont="1" applyFill="1" applyBorder="1" applyAlignment="1" quotePrefix="1">
      <alignment horizontal="right"/>
    </xf>
    <xf numFmtId="3" fontId="4" fillId="0" borderId="40" xfId="0" applyNumberFormat="1" applyFont="1" applyFill="1" applyBorder="1" applyAlignment="1" quotePrefix="1">
      <alignment horizontal="right"/>
    </xf>
    <xf numFmtId="3" fontId="4" fillId="0" borderId="41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/>
    </xf>
    <xf numFmtId="3" fontId="4" fillId="0" borderId="39" xfId="0" applyNumberFormat="1" applyFont="1" applyFill="1" applyBorder="1" applyAlignment="1" quotePrefix="1">
      <alignment horizontal="right" vertical="center"/>
    </xf>
    <xf numFmtId="3" fontId="4" fillId="0" borderId="40" xfId="0" applyNumberFormat="1" applyFont="1" applyFill="1" applyBorder="1" applyAlignment="1" quotePrefix="1">
      <alignment horizontal="right" vertical="center"/>
    </xf>
    <xf numFmtId="0" fontId="6" fillId="0" borderId="0" xfId="0" applyFont="1" applyBorder="1" applyAlignment="1">
      <alignment vertical="center"/>
    </xf>
    <xf numFmtId="3" fontId="4" fillId="0" borderId="42" xfId="0" applyNumberFormat="1" applyFont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left" vertical="top" wrapText="1"/>
    </xf>
    <xf numFmtId="49" fontId="6" fillId="0" borderId="31" xfId="0" applyNumberFormat="1" applyFont="1" applyBorder="1" applyAlignment="1">
      <alignment horizontal="left" vertical="top" wrapText="1"/>
    </xf>
    <xf numFmtId="49" fontId="6" fillId="0" borderId="47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28" xfId="0" applyFont="1" applyBorder="1" applyAlignment="1">
      <alignment horizontal="left" vertical="center"/>
    </xf>
    <xf numFmtId="0" fontId="6" fillId="0" borderId="48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4"/>
  <sheetViews>
    <sheetView showGridLines="0" tabSelected="1" zoomScale="94" zoomScaleNormal="94" workbookViewId="0" topLeftCell="A1">
      <pane ySplit="6" topLeftCell="BM49" activePane="bottomLeft" state="frozen"/>
      <selection pane="topLeft" activeCell="A1" sqref="A1"/>
      <selection pane="bottomLeft" activeCell="G55" sqref="G55"/>
    </sheetView>
  </sheetViews>
  <sheetFormatPr defaultColWidth="9.00390625" defaultRowHeight="12.75"/>
  <cols>
    <col min="1" max="1" width="2.375" style="1" customWidth="1"/>
    <col min="2" max="2" width="20.25390625" style="9" customWidth="1"/>
    <col min="3" max="3" width="22.875" style="9" customWidth="1"/>
    <col min="4" max="4" width="8.75390625" style="61" customWidth="1"/>
    <col min="5" max="5" width="8.375" style="17" customWidth="1"/>
    <col min="6" max="7" width="8.875" style="17" customWidth="1"/>
    <col min="8" max="8" width="9.00390625" style="17" bestFit="1" customWidth="1"/>
    <col min="9" max="10" width="9.75390625" style="17" bestFit="1" customWidth="1"/>
    <col min="11" max="11" width="9.00390625" style="17" bestFit="1" customWidth="1"/>
    <col min="12" max="12" width="8.25390625" style="17" customWidth="1"/>
    <col min="13" max="13" width="8.125" style="17" customWidth="1"/>
    <col min="14" max="14" width="8.875" style="17" customWidth="1"/>
    <col min="15" max="15" width="7.75390625" style="17" hidden="1" customWidth="1"/>
    <col min="16" max="16" width="2.875" style="17" customWidth="1"/>
    <col min="17" max="48" width="9.125" style="17" customWidth="1"/>
    <col min="49" max="16384" width="9.125" style="1" customWidth="1"/>
  </cols>
  <sheetData>
    <row r="1" ht="11.25">
      <c r="O1" s="18"/>
    </row>
    <row r="2" spans="1:15" ht="12.75">
      <c r="A2" s="102" t="s">
        <v>30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ht="11.25">
      <c r="N3" s="17" t="s">
        <v>0</v>
      </c>
    </row>
    <row r="4" spans="1:48" s="2" customFormat="1" ht="10.5" customHeight="1">
      <c r="A4" s="103" t="s">
        <v>1</v>
      </c>
      <c r="B4" s="110" t="s">
        <v>2</v>
      </c>
      <c r="C4" s="111"/>
      <c r="D4" s="104" t="s">
        <v>3</v>
      </c>
      <c r="E4" s="106" t="s">
        <v>33</v>
      </c>
      <c r="F4" s="108" t="s">
        <v>32</v>
      </c>
      <c r="G4" s="108" t="s">
        <v>21</v>
      </c>
      <c r="H4" s="64" t="s">
        <v>4</v>
      </c>
      <c r="I4" s="65"/>
      <c r="J4" s="65"/>
      <c r="K4" s="65"/>
      <c r="L4" s="65"/>
      <c r="M4" s="65"/>
      <c r="N4" s="66"/>
      <c r="O4" s="66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</row>
    <row r="5" spans="1:48" s="2" customFormat="1" ht="10.5" customHeight="1">
      <c r="A5" s="103"/>
      <c r="B5" s="112"/>
      <c r="C5" s="113"/>
      <c r="D5" s="105"/>
      <c r="E5" s="107"/>
      <c r="F5" s="109"/>
      <c r="G5" s="109"/>
      <c r="H5" s="20" t="s">
        <v>5</v>
      </c>
      <c r="I5" s="20" t="s">
        <v>14</v>
      </c>
      <c r="J5" s="20" t="s">
        <v>15</v>
      </c>
      <c r="K5" s="20" t="s">
        <v>16</v>
      </c>
      <c r="L5" s="20" t="s">
        <v>17</v>
      </c>
      <c r="M5" s="20" t="s">
        <v>18</v>
      </c>
      <c r="N5" s="29" t="s">
        <v>19</v>
      </c>
      <c r="O5" s="67" t="s">
        <v>20</v>
      </c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s="16" customFormat="1" ht="18" customHeight="1">
      <c r="A6" s="57">
        <v>1</v>
      </c>
      <c r="B6" s="97">
        <v>2</v>
      </c>
      <c r="C6" s="98"/>
      <c r="D6" s="63">
        <v>3</v>
      </c>
      <c r="E6" s="58">
        <v>4</v>
      </c>
      <c r="F6" s="59">
        <v>5</v>
      </c>
      <c r="G6" s="59">
        <v>6</v>
      </c>
      <c r="H6" s="59">
        <v>7</v>
      </c>
      <c r="I6" s="59">
        <v>8</v>
      </c>
      <c r="J6" s="59">
        <v>9</v>
      </c>
      <c r="K6" s="59">
        <v>10</v>
      </c>
      <c r="L6" s="59">
        <v>11</v>
      </c>
      <c r="M6" s="59">
        <v>12</v>
      </c>
      <c r="N6" s="60">
        <v>13</v>
      </c>
      <c r="O6" s="68">
        <v>14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s="3" customFormat="1" ht="15.75" customHeight="1">
      <c r="A7" s="31">
        <v>1</v>
      </c>
      <c r="B7" s="100" t="s">
        <v>6</v>
      </c>
      <c r="C7" s="11" t="s">
        <v>7</v>
      </c>
      <c r="D7" s="81">
        <v>138000</v>
      </c>
      <c r="E7" s="82">
        <v>70991</v>
      </c>
      <c r="F7" s="82">
        <v>53255</v>
      </c>
      <c r="G7" s="7">
        <v>35519</v>
      </c>
      <c r="H7" s="7">
        <v>17783</v>
      </c>
      <c r="I7" s="7" t="s">
        <v>8</v>
      </c>
      <c r="J7" s="7" t="s">
        <v>8</v>
      </c>
      <c r="K7" s="7" t="s">
        <v>8</v>
      </c>
      <c r="L7" s="7" t="s">
        <v>8</v>
      </c>
      <c r="M7" s="7" t="s">
        <v>8</v>
      </c>
      <c r="N7" s="30" t="s">
        <v>8</v>
      </c>
      <c r="O7" s="69" t="s">
        <v>8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</row>
    <row r="8" spans="1:48" s="4" customFormat="1" ht="15.75" customHeight="1">
      <c r="A8" s="31"/>
      <c r="B8" s="100"/>
      <c r="C8" s="11" t="s">
        <v>9</v>
      </c>
      <c r="D8" s="83">
        <v>-67009</v>
      </c>
      <c r="E8" s="82">
        <v>-17736</v>
      </c>
      <c r="F8" s="82">
        <v>-17736</v>
      </c>
      <c r="G8" s="7">
        <v>-17736</v>
      </c>
      <c r="H8" s="7">
        <v>-17783</v>
      </c>
      <c r="I8" s="7" t="s">
        <v>8</v>
      </c>
      <c r="J8" s="7" t="s">
        <v>8</v>
      </c>
      <c r="K8" s="7" t="s">
        <v>8</v>
      </c>
      <c r="L8" s="7" t="s">
        <v>8</v>
      </c>
      <c r="M8" s="7" t="s">
        <v>8</v>
      </c>
      <c r="N8" s="30" t="s">
        <v>8</v>
      </c>
      <c r="O8" s="69" t="s">
        <v>8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</row>
    <row r="9" spans="1:48" s="4" customFormat="1" ht="15.75" customHeight="1">
      <c r="A9" s="31"/>
      <c r="B9" s="100"/>
      <c r="C9" s="11" t="s">
        <v>10</v>
      </c>
      <c r="D9" s="83">
        <v>70991</v>
      </c>
      <c r="E9" s="7">
        <f>SUM(E7:E8)</f>
        <v>53255</v>
      </c>
      <c r="F9" s="7">
        <v>35519</v>
      </c>
      <c r="G9" s="7">
        <v>17783</v>
      </c>
      <c r="H9" s="7" t="s">
        <v>8</v>
      </c>
      <c r="I9" s="7" t="s">
        <v>8</v>
      </c>
      <c r="J9" s="7" t="s">
        <v>8</v>
      </c>
      <c r="K9" s="7" t="s">
        <v>8</v>
      </c>
      <c r="L9" s="7" t="s">
        <v>8</v>
      </c>
      <c r="M9" s="7" t="s">
        <v>8</v>
      </c>
      <c r="N9" s="30" t="s">
        <v>8</v>
      </c>
      <c r="O9" s="69" t="s">
        <v>8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</row>
    <row r="10" spans="1:48" s="4" customFormat="1" ht="15.75" customHeight="1">
      <c r="A10" s="32"/>
      <c r="B10" s="101"/>
      <c r="C10" s="25"/>
      <c r="D10" s="84"/>
      <c r="E10" s="85"/>
      <c r="F10" s="85"/>
      <c r="G10" s="85"/>
      <c r="H10" s="85"/>
      <c r="I10" s="85"/>
      <c r="J10" s="85"/>
      <c r="K10" s="85"/>
      <c r="L10" s="85"/>
      <c r="M10" s="85"/>
      <c r="N10" s="86"/>
      <c r="O10" s="70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</row>
    <row r="11" spans="1:48" s="5" customFormat="1" ht="15.75" customHeight="1">
      <c r="A11" s="33">
        <v>2</v>
      </c>
      <c r="B11" s="99" t="s">
        <v>24</v>
      </c>
      <c r="C11" s="11" t="s">
        <v>7</v>
      </c>
      <c r="D11" s="87">
        <v>350000</v>
      </c>
      <c r="E11" s="87">
        <v>140000</v>
      </c>
      <c r="F11" s="87">
        <v>70000</v>
      </c>
      <c r="G11" s="8" t="s">
        <v>8</v>
      </c>
      <c r="H11" s="8" t="s">
        <v>8</v>
      </c>
      <c r="I11" s="8" t="s">
        <v>8</v>
      </c>
      <c r="J11" s="8" t="s">
        <v>8</v>
      </c>
      <c r="K11" s="8" t="s">
        <v>8</v>
      </c>
      <c r="L11" s="8" t="s">
        <v>8</v>
      </c>
      <c r="M11" s="8" t="s">
        <v>8</v>
      </c>
      <c r="N11" s="34" t="s">
        <v>8</v>
      </c>
      <c r="O11" s="71" t="s">
        <v>8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</row>
    <row r="12" spans="1:48" s="4" customFormat="1" ht="15.75" customHeight="1">
      <c r="A12" s="31"/>
      <c r="B12" s="100"/>
      <c r="C12" s="11" t="s">
        <v>9</v>
      </c>
      <c r="D12" s="7">
        <v>-210000</v>
      </c>
      <c r="E12" s="7">
        <v>-70000</v>
      </c>
      <c r="F12" s="7">
        <v>-70000</v>
      </c>
      <c r="G12" s="7" t="s">
        <v>8</v>
      </c>
      <c r="H12" s="7" t="s">
        <v>8</v>
      </c>
      <c r="I12" s="7" t="s">
        <v>8</v>
      </c>
      <c r="J12" s="7" t="s">
        <v>8</v>
      </c>
      <c r="K12" s="7" t="s">
        <v>8</v>
      </c>
      <c r="L12" s="7" t="s">
        <v>8</v>
      </c>
      <c r="M12" s="7" t="s">
        <v>8</v>
      </c>
      <c r="N12" s="30" t="s">
        <v>8</v>
      </c>
      <c r="O12" s="69" t="s">
        <v>8</v>
      </c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</row>
    <row r="13" spans="1:48" s="4" customFormat="1" ht="15.75" customHeight="1">
      <c r="A13" s="31"/>
      <c r="B13" s="100"/>
      <c r="C13" s="11" t="s">
        <v>10</v>
      </c>
      <c r="D13" s="7">
        <v>140000</v>
      </c>
      <c r="E13" s="7">
        <f>SUM(E11:E12)</f>
        <v>70000</v>
      </c>
      <c r="F13" s="7" t="s">
        <v>8</v>
      </c>
      <c r="G13" s="7" t="s">
        <v>8</v>
      </c>
      <c r="H13" s="7" t="s">
        <v>8</v>
      </c>
      <c r="I13" s="7" t="s">
        <v>8</v>
      </c>
      <c r="J13" s="7" t="s">
        <v>8</v>
      </c>
      <c r="K13" s="7" t="s">
        <v>8</v>
      </c>
      <c r="L13" s="7" t="s">
        <v>8</v>
      </c>
      <c r="M13" s="7" t="s">
        <v>8</v>
      </c>
      <c r="N13" s="30" t="s">
        <v>8</v>
      </c>
      <c r="O13" s="69" t="s">
        <v>8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</row>
    <row r="14" spans="1:48" s="4" customFormat="1" ht="15.75" customHeight="1">
      <c r="A14" s="32"/>
      <c r="B14" s="101"/>
      <c r="C14" s="25"/>
      <c r="D14" s="6"/>
      <c r="E14" s="6"/>
      <c r="F14" s="6"/>
      <c r="G14" s="6"/>
      <c r="H14" s="6"/>
      <c r="I14" s="6"/>
      <c r="J14" s="6"/>
      <c r="K14" s="6"/>
      <c r="L14" s="6"/>
      <c r="M14" s="6"/>
      <c r="N14" s="35"/>
      <c r="O14" s="72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</row>
    <row r="15" spans="1:48" s="5" customFormat="1" ht="15.75" customHeight="1">
      <c r="A15" s="33">
        <v>3</v>
      </c>
      <c r="B15" s="99" t="s">
        <v>26</v>
      </c>
      <c r="C15" s="11" t="s">
        <v>7</v>
      </c>
      <c r="D15" s="88">
        <v>1000000</v>
      </c>
      <c r="E15" s="87">
        <v>735400</v>
      </c>
      <c r="F15" s="87">
        <v>588420</v>
      </c>
      <c r="G15" s="87">
        <v>383318</v>
      </c>
      <c r="H15" s="87">
        <v>183326</v>
      </c>
      <c r="I15" s="7" t="s">
        <v>8</v>
      </c>
      <c r="J15" s="7" t="s">
        <v>8</v>
      </c>
      <c r="K15" s="7" t="s">
        <v>8</v>
      </c>
      <c r="L15" s="7" t="s">
        <v>8</v>
      </c>
      <c r="M15" s="7" t="s">
        <v>8</v>
      </c>
      <c r="N15" s="30" t="s">
        <v>8</v>
      </c>
      <c r="O15" s="69" t="s">
        <v>8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1:48" s="5" customFormat="1" ht="15.75" customHeight="1">
      <c r="A16" s="33"/>
      <c r="B16" s="100"/>
      <c r="C16" s="12" t="s">
        <v>40</v>
      </c>
      <c r="D16" s="7" t="s">
        <v>8</v>
      </c>
      <c r="E16" s="8" t="s">
        <v>31</v>
      </c>
      <c r="F16" s="8" t="s">
        <v>8</v>
      </c>
      <c r="G16" s="8" t="s">
        <v>8</v>
      </c>
      <c r="H16" s="8" t="s">
        <v>8</v>
      </c>
      <c r="I16" s="7" t="s">
        <v>8</v>
      </c>
      <c r="J16" s="7" t="s">
        <v>8</v>
      </c>
      <c r="K16" s="7" t="s">
        <v>8</v>
      </c>
      <c r="L16" s="7" t="s">
        <v>8</v>
      </c>
      <c r="M16" s="7" t="s">
        <v>8</v>
      </c>
      <c r="N16" s="30" t="s">
        <v>8</v>
      </c>
      <c r="O16" s="69" t="s">
        <v>8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</row>
    <row r="17" spans="1:48" s="4" customFormat="1" ht="15.75" customHeight="1">
      <c r="A17" s="31"/>
      <c r="B17" s="100"/>
      <c r="C17" s="11" t="s">
        <v>9</v>
      </c>
      <c r="D17" s="7">
        <v>-264600</v>
      </c>
      <c r="E17" s="7">
        <v>-243600</v>
      </c>
      <c r="F17" s="7">
        <v>-205102</v>
      </c>
      <c r="G17" s="7">
        <v>-199992</v>
      </c>
      <c r="H17" s="7">
        <v>-183326</v>
      </c>
      <c r="I17" s="7" t="s">
        <v>8</v>
      </c>
      <c r="J17" s="7" t="s">
        <v>8</v>
      </c>
      <c r="K17" s="7" t="s">
        <v>8</v>
      </c>
      <c r="L17" s="7" t="s">
        <v>8</v>
      </c>
      <c r="M17" s="7" t="s">
        <v>8</v>
      </c>
      <c r="N17" s="30" t="s">
        <v>8</v>
      </c>
      <c r="O17" s="69" t="s">
        <v>8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</row>
    <row r="18" spans="1:48" s="4" customFormat="1" ht="15.75" customHeight="1">
      <c r="A18" s="31"/>
      <c r="B18" s="100"/>
      <c r="C18" s="11" t="s">
        <v>10</v>
      </c>
      <c r="D18" s="82">
        <v>735400</v>
      </c>
      <c r="E18" s="7">
        <v>588420</v>
      </c>
      <c r="F18" s="7">
        <v>383318</v>
      </c>
      <c r="G18" s="7">
        <v>183326</v>
      </c>
      <c r="H18" s="7" t="s">
        <v>8</v>
      </c>
      <c r="I18" s="7" t="s">
        <v>8</v>
      </c>
      <c r="J18" s="7" t="s">
        <v>8</v>
      </c>
      <c r="K18" s="7" t="s">
        <v>8</v>
      </c>
      <c r="L18" s="7" t="s">
        <v>8</v>
      </c>
      <c r="M18" s="7" t="s">
        <v>8</v>
      </c>
      <c r="N18" s="30" t="s">
        <v>8</v>
      </c>
      <c r="O18" s="69" t="s">
        <v>8</v>
      </c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</row>
    <row r="19" spans="1:48" s="4" customFormat="1" ht="15.75" customHeight="1">
      <c r="A19" s="32"/>
      <c r="B19" s="101"/>
      <c r="C19" s="2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6"/>
      <c r="O19" s="70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</row>
    <row r="20" spans="1:48" s="5" customFormat="1" ht="15.75" customHeight="1">
      <c r="A20" s="33">
        <v>4</v>
      </c>
      <c r="B20" s="99" t="s">
        <v>25</v>
      </c>
      <c r="C20" s="11" t="s">
        <v>7</v>
      </c>
      <c r="D20" s="8">
        <v>417733</v>
      </c>
      <c r="E20" s="8">
        <v>313300</v>
      </c>
      <c r="F20" s="87">
        <f>E23</f>
        <v>281686</v>
      </c>
      <c r="G20" s="87">
        <f aca="true" t="shared" si="0" ref="G20:N20">F23</f>
        <v>247198</v>
      </c>
      <c r="H20" s="87">
        <f t="shared" si="0"/>
        <v>212710</v>
      </c>
      <c r="I20" s="87">
        <f t="shared" si="0"/>
        <v>178222</v>
      </c>
      <c r="J20" s="87">
        <f t="shared" si="0"/>
        <v>143734</v>
      </c>
      <c r="K20" s="87">
        <f t="shared" si="0"/>
        <v>109246</v>
      </c>
      <c r="L20" s="87">
        <f t="shared" si="0"/>
        <v>74758</v>
      </c>
      <c r="M20" s="87">
        <f t="shared" si="0"/>
        <v>40270</v>
      </c>
      <c r="N20" s="89">
        <f t="shared" si="0"/>
        <v>5782</v>
      </c>
      <c r="O20" s="69" t="s">
        <v>8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</row>
    <row r="21" spans="1:48" s="4" customFormat="1" ht="15.75" customHeight="1">
      <c r="A21" s="31"/>
      <c r="B21" s="100"/>
      <c r="C21" s="80" t="s">
        <v>22</v>
      </c>
      <c r="D21" s="7" t="s">
        <v>8</v>
      </c>
      <c r="E21" s="7" t="s">
        <v>8</v>
      </c>
      <c r="F21" s="7" t="s">
        <v>8</v>
      </c>
      <c r="G21" s="7" t="s">
        <v>8</v>
      </c>
      <c r="H21" s="7" t="s">
        <v>8</v>
      </c>
      <c r="I21" s="7" t="s">
        <v>8</v>
      </c>
      <c r="J21" s="7" t="s">
        <v>8</v>
      </c>
      <c r="K21" s="7" t="s">
        <v>8</v>
      </c>
      <c r="L21" s="7" t="s">
        <v>8</v>
      </c>
      <c r="M21" s="7" t="s">
        <v>8</v>
      </c>
      <c r="N21" s="30" t="s">
        <v>8</v>
      </c>
      <c r="O21" s="69" t="s">
        <v>8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</row>
    <row r="22" spans="1:48" s="4" customFormat="1" ht="15.75" customHeight="1">
      <c r="A22" s="31"/>
      <c r="B22" s="100"/>
      <c r="C22" s="11" t="s">
        <v>9</v>
      </c>
      <c r="D22" s="7">
        <v>-104433</v>
      </c>
      <c r="E22" s="7">
        <v>-31614</v>
      </c>
      <c r="F22" s="7">
        <v>-34488</v>
      </c>
      <c r="G22" s="7">
        <v>-34488</v>
      </c>
      <c r="H22" s="7">
        <v>-34488</v>
      </c>
      <c r="I22" s="7">
        <v>-34488</v>
      </c>
      <c r="J22" s="7">
        <v>-34488</v>
      </c>
      <c r="K22" s="7">
        <v>-34488</v>
      </c>
      <c r="L22" s="7">
        <v>-34488</v>
      </c>
      <c r="M22" s="7">
        <v>-34488</v>
      </c>
      <c r="N22" s="30">
        <v>-5782</v>
      </c>
      <c r="O22" s="69" t="s">
        <v>8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</row>
    <row r="23" spans="1:48" s="4" customFormat="1" ht="15.75" customHeight="1">
      <c r="A23" s="31"/>
      <c r="B23" s="100"/>
      <c r="C23" s="11" t="s">
        <v>10</v>
      </c>
      <c r="D23" s="7">
        <v>313300</v>
      </c>
      <c r="E23" s="7">
        <f>E20+E22</f>
        <v>281686</v>
      </c>
      <c r="F23" s="7">
        <f aca="true" t="shared" si="1" ref="F23:M23">F20+F22</f>
        <v>247198</v>
      </c>
      <c r="G23" s="7">
        <f t="shared" si="1"/>
        <v>212710</v>
      </c>
      <c r="H23" s="7">
        <f t="shared" si="1"/>
        <v>178222</v>
      </c>
      <c r="I23" s="7">
        <f t="shared" si="1"/>
        <v>143734</v>
      </c>
      <c r="J23" s="7">
        <f t="shared" si="1"/>
        <v>109246</v>
      </c>
      <c r="K23" s="7">
        <f t="shared" si="1"/>
        <v>74758</v>
      </c>
      <c r="L23" s="7">
        <f t="shared" si="1"/>
        <v>40270</v>
      </c>
      <c r="M23" s="7">
        <f t="shared" si="1"/>
        <v>5782</v>
      </c>
      <c r="N23" s="30" t="s">
        <v>8</v>
      </c>
      <c r="O23" s="69" t="s">
        <v>8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</row>
    <row r="24" spans="1:48" s="4" customFormat="1" ht="15.75" customHeight="1">
      <c r="A24" s="32"/>
      <c r="B24" s="101"/>
      <c r="C24" s="2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6"/>
      <c r="O24" s="70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</row>
    <row r="25" spans="1:48" s="5" customFormat="1" ht="15.75" customHeight="1">
      <c r="A25" s="33">
        <v>5</v>
      </c>
      <c r="B25" s="99" t="s">
        <v>23</v>
      </c>
      <c r="C25" s="11" t="s">
        <v>7</v>
      </c>
      <c r="D25" s="8" t="s">
        <v>8</v>
      </c>
      <c r="E25" s="87">
        <v>160000</v>
      </c>
      <c r="F25" s="87">
        <v>83472</v>
      </c>
      <c r="G25" s="8" t="s">
        <v>8</v>
      </c>
      <c r="H25" s="8" t="s">
        <v>8</v>
      </c>
      <c r="I25" s="8" t="s">
        <v>8</v>
      </c>
      <c r="J25" s="8" t="s">
        <v>8</v>
      </c>
      <c r="K25" s="8" t="s">
        <v>8</v>
      </c>
      <c r="L25" s="8" t="s">
        <v>8</v>
      </c>
      <c r="M25" s="8" t="s">
        <v>8</v>
      </c>
      <c r="N25" s="34" t="s">
        <v>8</v>
      </c>
      <c r="O25" s="71" t="s">
        <v>8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</row>
    <row r="26" spans="1:48" s="5" customFormat="1" ht="15.75" customHeight="1">
      <c r="A26" s="33"/>
      <c r="B26" s="100"/>
      <c r="C26" s="12" t="s">
        <v>41</v>
      </c>
      <c r="D26" s="8">
        <v>160000</v>
      </c>
      <c r="E26" s="8" t="s">
        <v>8</v>
      </c>
      <c r="F26" s="8" t="s">
        <v>8</v>
      </c>
      <c r="G26" s="8" t="s">
        <v>8</v>
      </c>
      <c r="H26" s="8" t="s">
        <v>8</v>
      </c>
      <c r="I26" s="8" t="s">
        <v>8</v>
      </c>
      <c r="J26" s="8" t="s">
        <v>8</v>
      </c>
      <c r="K26" s="8" t="s">
        <v>8</v>
      </c>
      <c r="L26" s="8" t="s">
        <v>8</v>
      </c>
      <c r="M26" s="8" t="s">
        <v>8</v>
      </c>
      <c r="N26" s="34" t="s">
        <v>8</v>
      </c>
      <c r="O26" s="71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</row>
    <row r="27" spans="1:48" s="4" customFormat="1" ht="15.75" customHeight="1">
      <c r="A27" s="31"/>
      <c r="B27" s="100"/>
      <c r="C27" s="11" t="s">
        <v>9</v>
      </c>
      <c r="D27" s="7" t="s">
        <v>8</v>
      </c>
      <c r="E27" s="7">
        <v>-76528</v>
      </c>
      <c r="F27" s="82">
        <v>-83472</v>
      </c>
      <c r="G27" s="7" t="s">
        <v>8</v>
      </c>
      <c r="H27" s="7" t="s">
        <v>8</v>
      </c>
      <c r="I27" s="7" t="s">
        <v>8</v>
      </c>
      <c r="J27" s="7" t="s">
        <v>8</v>
      </c>
      <c r="K27" s="7" t="s">
        <v>8</v>
      </c>
      <c r="L27" s="7" t="s">
        <v>8</v>
      </c>
      <c r="M27" s="7" t="s">
        <v>8</v>
      </c>
      <c r="N27" s="30" t="s">
        <v>8</v>
      </c>
      <c r="O27" s="69" t="s">
        <v>8</v>
      </c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</row>
    <row r="28" spans="1:48" s="4" customFormat="1" ht="15.75" customHeight="1">
      <c r="A28" s="31"/>
      <c r="B28" s="100"/>
      <c r="C28" s="11" t="s">
        <v>10</v>
      </c>
      <c r="D28" s="7">
        <v>160000</v>
      </c>
      <c r="E28" s="7">
        <v>83472</v>
      </c>
      <c r="F28" s="7" t="s">
        <v>8</v>
      </c>
      <c r="G28" s="7" t="s">
        <v>8</v>
      </c>
      <c r="H28" s="7" t="s">
        <v>8</v>
      </c>
      <c r="I28" s="7" t="s">
        <v>8</v>
      </c>
      <c r="J28" s="7" t="s">
        <v>8</v>
      </c>
      <c r="K28" s="7" t="s">
        <v>8</v>
      </c>
      <c r="L28" s="7" t="s">
        <v>8</v>
      </c>
      <c r="M28" s="7" t="s">
        <v>8</v>
      </c>
      <c r="N28" s="30" t="s">
        <v>8</v>
      </c>
      <c r="O28" s="69" t="s">
        <v>8</v>
      </c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</row>
    <row r="29" spans="1:48" s="4" customFormat="1" ht="15.75" customHeight="1">
      <c r="A29" s="31"/>
      <c r="B29" s="101"/>
      <c r="C29" s="25"/>
      <c r="D29" s="6"/>
      <c r="E29" s="6"/>
      <c r="F29" s="6"/>
      <c r="G29" s="6"/>
      <c r="H29" s="6"/>
      <c r="I29" s="6"/>
      <c r="J29" s="6"/>
      <c r="K29" s="6"/>
      <c r="L29" s="6"/>
      <c r="M29" s="6"/>
      <c r="N29" s="35"/>
      <c r="O29" s="7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</row>
    <row r="30" spans="1:48" s="5" customFormat="1" ht="15.75" customHeight="1">
      <c r="A30" s="36">
        <v>6</v>
      </c>
      <c r="B30" s="99" t="s">
        <v>36</v>
      </c>
      <c r="C30" s="11" t="s">
        <v>7</v>
      </c>
      <c r="D30" s="7" t="s">
        <v>8</v>
      </c>
      <c r="E30" s="7" t="s">
        <v>8</v>
      </c>
      <c r="F30" s="7" t="s">
        <v>8</v>
      </c>
      <c r="G30" s="7">
        <f aca="true" t="shared" si="2" ref="G30:L30">F33</f>
        <v>2270000</v>
      </c>
      <c r="H30" s="7">
        <f t="shared" si="2"/>
        <v>1870004</v>
      </c>
      <c r="I30" s="7">
        <f t="shared" si="2"/>
        <v>1470008</v>
      </c>
      <c r="J30" s="7">
        <f t="shared" si="2"/>
        <v>1070012</v>
      </c>
      <c r="K30" s="7">
        <f t="shared" si="2"/>
        <v>670016</v>
      </c>
      <c r="L30" s="7">
        <f t="shared" si="2"/>
        <v>270020</v>
      </c>
      <c r="M30" s="8" t="s">
        <v>8</v>
      </c>
      <c r="N30" s="34" t="s">
        <v>8</v>
      </c>
      <c r="O30" s="71" t="s">
        <v>8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</row>
    <row r="31" spans="1:48" s="5" customFormat="1" ht="15.75" customHeight="1">
      <c r="A31" s="33"/>
      <c r="B31" s="100"/>
      <c r="C31" s="12" t="s">
        <v>40</v>
      </c>
      <c r="D31" s="7" t="s">
        <v>8</v>
      </c>
      <c r="E31" s="7" t="s">
        <v>8</v>
      </c>
      <c r="F31" s="7">
        <v>2270000</v>
      </c>
      <c r="G31" s="7" t="s">
        <v>8</v>
      </c>
      <c r="H31" s="7" t="s">
        <v>8</v>
      </c>
      <c r="I31" s="7" t="s">
        <v>8</v>
      </c>
      <c r="J31" s="7" t="s">
        <v>8</v>
      </c>
      <c r="K31" s="7" t="s">
        <v>8</v>
      </c>
      <c r="L31" s="7" t="s">
        <v>8</v>
      </c>
      <c r="M31" s="7" t="s">
        <v>8</v>
      </c>
      <c r="N31" s="30" t="s">
        <v>8</v>
      </c>
      <c r="O31" s="71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</row>
    <row r="32" spans="1:48" s="4" customFormat="1" ht="15.75" customHeight="1">
      <c r="A32" s="31"/>
      <c r="B32" s="100"/>
      <c r="C32" s="11" t="s">
        <v>9</v>
      </c>
      <c r="D32" s="7" t="s">
        <v>8</v>
      </c>
      <c r="E32" s="7" t="s">
        <v>8</v>
      </c>
      <c r="F32" s="7" t="s">
        <v>8</v>
      </c>
      <c r="G32" s="7">
        <v>-399996</v>
      </c>
      <c r="H32" s="7">
        <v>-399996</v>
      </c>
      <c r="I32" s="7">
        <v>-399996</v>
      </c>
      <c r="J32" s="7">
        <v>-399996</v>
      </c>
      <c r="K32" s="7">
        <v>-399996</v>
      </c>
      <c r="L32" s="7">
        <v>-270020</v>
      </c>
      <c r="M32" s="7" t="s">
        <v>8</v>
      </c>
      <c r="N32" s="30" t="s">
        <v>8</v>
      </c>
      <c r="O32" s="69" t="s">
        <v>8</v>
      </c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</row>
    <row r="33" spans="1:48" s="4" customFormat="1" ht="15.75" customHeight="1">
      <c r="A33" s="31"/>
      <c r="B33" s="100"/>
      <c r="C33" s="11" t="s">
        <v>10</v>
      </c>
      <c r="D33" s="7" t="s">
        <v>8</v>
      </c>
      <c r="E33" s="7" t="s">
        <v>8</v>
      </c>
      <c r="F33" s="7">
        <v>2270000</v>
      </c>
      <c r="G33" s="7">
        <f>G30+G32</f>
        <v>1870004</v>
      </c>
      <c r="H33" s="7">
        <f>H30+H32</f>
        <v>1470008</v>
      </c>
      <c r="I33" s="7">
        <f>I30+I32</f>
        <v>1070012</v>
      </c>
      <c r="J33" s="7">
        <f>J30+J32</f>
        <v>670016</v>
      </c>
      <c r="K33" s="7">
        <f>K30+K32</f>
        <v>270020</v>
      </c>
      <c r="L33" s="7" t="s">
        <v>8</v>
      </c>
      <c r="M33" s="7" t="s">
        <v>8</v>
      </c>
      <c r="N33" s="30" t="s">
        <v>8</v>
      </c>
      <c r="O33" s="69" t="s">
        <v>8</v>
      </c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</row>
    <row r="34" spans="1:48" s="4" customFormat="1" ht="6" customHeight="1">
      <c r="A34" s="31"/>
      <c r="B34" s="62"/>
      <c r="C34" s="11"/>
      <c r="D34" s="7"/>
      <c r="E34" s="7"/>
      <c r="F34" s="7"/>
      <c r="G34" s="7"/>
      <c r="H34" s="7"/>
      <c r="I34" s="7"/>
      <c r="J34" s="7"/>
      <c r="K34" s="7"/>
      <c r="L34" s="7"/>
      <c r="M34" s="7"/>
      <c r="N34" s="30"/>
      <c r="O34" s="69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</row>
    <row r="35" spans="1:46" s="5" customFormat="1" ht="15.75" customHeight="1">
      <c r="A35" s="36">
        <v>7</v>
      </c>
      <c r="B35" s="99" t="s">
        <v>38</v>
      </c>
      <c r="C35" s="14" t="s">
        <v>7</v>
      </c>
      <c r="D35" s="28" t="s">
        <v>8</v>
      </c>
      <c r="E35" s="28" t="s">
        <v>8</v>
      </c>
      <c r="F35" s="28" t="s">
        <v>8</v>
      </c>
      <c r="G35" s="28" t="s">
        <v>8</v>
      </c>
      <c r="H35" s="28" t="s">
        <v>8</v>
      </c>
      <c r="I35" s="28">
        <v>1290000</v>
      </c>
      <c r="J35" s="28" t="s">
        <v>8</v>
      </c>
      <c r="K35" s="28" t="s">
        <v>8</v>
      </c>
      <c r="L35" s="28" t="s">
        <v>8</v>
      </c>
      <c r="M35" s="28" t="s">
        <v>8</v>
      </c>
      <c r="N35" s="37" t="s">
        <v>8</v>
      </c>
      <c r="O35" s="73" t="str">
        <f>N38</f>
        <v>-----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</row>
    <row r="36" spans="1:46" s="5" customFormat="1" ht="15.75" customHeight="1">
      <c r="A36" s="33"/>
      <c r="B36" s="100"/>
      <c r="C36" s="12" t="s">
        <v>40</v>
      </c>
      <c r="D36" s="7" t="s">
        <v>8</v>
      </c>
      <c r="E36" s="7" t="s">
        <v>8</v>
      </c>
      <c r="F36" s="7" t="s">
        <v>8</v>
      </c>
      <c r="G36" s="7" t="s">
        <v>8</v>
      </c>
      <c r="H36" s="7">
        <v>1290000</v>
      </c>
      <c r="I36" s="7" t="s">
        <v>8</v>
      </c>
      <c r="J36" s="7" t="s">
        <v>8</v>
      </c>
      <c r="K36" s="7" t="s">
        <v>8</v>
      </c>
      <c r="L36" s="7" t="s">
        <v>8</v>
      </c>
      <c r="M36" s="7" t="s">
        <v>8</v>
      </c>
      <c r="N36" s="30" t="s">
        <v>8</v>
      </c>
      <c r="O36" s="69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</row>
    <row r="37" spans="1:46" s="4" customFormat="1" ht="15.75" customHeight="1">
      <c r="A37" s="31"/>
      <c r="B37" s="100"/>
      <c r="C37" s="11" t="s">
        <v>39</v>
      </c>
      <c r="D37" s="7" t="s">
        <v>8</v>
      </c>
      <c r="E37" s="7" t="s">
        <v>8</v>
      </c>
      <c r="F37" s="7" t="s">
        <v>8</v>
      </c>
      <c r="G37" s="7" t="s">
        <v>8</v>
      </c>
      <c r="H37" s="7" t="s">
        <v>8</v>
      </c>
      <c r="I37" s="7">
        <v>-1290000</v>
      </c>
      <c r="J37" s="7" t="s">
        <v>8</v>
      </c>
      <c r="K37" s="7" t="s">
        <v>8</v>
      </c>
      <c r="L37" s="7" t="s">
        <v>8</v>
      </c>
      <c r="M37" s="7" t="s">
        <v>8</v>
      </c>
      <c r="N37" s="30" t="s">
        <v>8</v>
      </c>
      <c r="O37" s="69">
        <v>-326250</v>
      </c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</row>
    <row r="38" spans="1:46" s="4" customFormat="1" ht="15.75" customHeight="1">
      <c r="A38" s="31"/>
      <c r="B38" s="100"/>
      <c r="C38" s="11" t="s">
        <v>10</v>
      </c>
      <c r="D38" s="7" t="s">
        <v>8</v>
      </c>
      <c r="E38" s="7" t="s">
        <v>8</v>
      </c>
      <c r="F38" s="7" t="s">
        <v>8</v>
      </c>
      <c r="G38" s="7" t="s">
        <v>8</v>
      </c>
      <c r="H38" s="7">
        <v>1290000</v>
      </c>
      <c r="I38" s="7" t="s">
        <v>8</v>
      </c>
      <c r="J38" s="7" t="s">
        <v>8</v>
      </c>
      <c r="K38" s="7" t="s">
        <v>8</v>
      </c>
      <c r="L38" s="7" t="s">
        <v>8</v>
      </c>
      <c r="M38" s="7" t="s">
        <v>8</v>
      </c>
      <c r="N38" s="30" t="s">
        <v>8</v>
      </c>
      <c r="O38" s="69" t="s">
        <v>8</v>
      </c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</row>
    <row r="39" spans="1:45" s="4" customFormat="1" ht="15.75" customHeight="1">
      <c r="A39" s="32"/>
      <c r="B39" s="101"/>
      <c r="C39" s="25"/>
      <c r="D39" s="6"/>
      <c r="E39" s="6"/>
      <c r="F39" s="6"/>
      <c r="G39" s="6"/>
      <c r="H39" s="6"/>
      <c r="I39" s="6"/>
      <c r="J39" s="6"/>
      <c r="K39" s="6"/>
      <c r="L39" s="6"/>
      <c r="M39" s="6"/>
      <c r="N39" s="35"/>
      <c r="O39" s="72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</row>
    <row r="40" spans="1:46" s="5" customFormat="1" ht="15.75" customHeight="1">
      <c r="A40" s="36">
        <v>8</v>
      </c>
      <c r="B40" s="99" t="s">
        <v>43</v>
      </c>
      <c r="C40" s="14" t="s">
        <v>7</v>
      </c>
      <c r="D40" s="28" t="s">
        <v>8</v>
      </c>
      <c r="E40" s="28" t="s">
        <v>8</v>
      </c>
      <c r="F40" s="28" t="s">
        <v>8</v>
      </c>
      <c r="G40" s="28" t="s">
        <v>8</v>
      </c>
      <c r="H40" s="28">
        <f>G43</f>
        <v>2860000</v>
      </c>
      <c r="I40" s="28">
        <f aca="true" t="shared" si="3" ref="I40:O40">H43</f>
        <v>2860000</v>
      </c>
      <c r="J40" s="28">
        <f t="shared" si="3"/>
        <v>2860000</v>
      </c>
      <c r="K40" s="28">
        <f t="shared" si="3"/>
        <v>2280000</v>
      </c>
      <c r="L40" s="28">
        <f t="shared" si="3"/>
        <v>1810000</v>
      </c>
      <c r="M40" s="28">
        <f t="shared" si="3"/>
        <v>1810000</v>
      </c>
      <c r="N40" s="37">
        <f>M43</f>
        <v>1070000</v>
      </c>
      <c r="O40" s="73" t="str">
        <f t="shared" si="3"/>
        <v>----</v>
      </c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</row>
    <row r="41" spans="1:46" s="5" customFormat="1" ht="15.75" customHeight="1">
      <c r="A41" s="33"/>
      <c r="B41" s="100"/>
      <c r="C41" s="12" t="s">
        <v>40</v>
      </c>
      <c r="D41" s="7" t="s">
        <v>8</v>
      </c>
      <c r="E41" s="7" t="s">
        <v>8</v>
      </c>
      <c r="F41" s="7" t="s">
        <v>8</v>
      </c>
      <c r="G41" s="7">
        <v>2860000</v>
      </c>
      <c r="H41" s="7" t="s">
        <v>8</v>
      </c>
      <c r="I41" s="7" t="s">
        <v>8</v>
      </c>
      <c r="J41" s="7" t="s">
        <v>8</v>
      </c>
      <c r="K41" s="7" t="s">
        <v>8</v>
      </c>
      <c r="L41" s="7" t="s">
        <v>8</v>
      </c>
      <c r="M41" s="7" t="s">
        <v>8</v>
      </c>
      <c r="N41" s="30" t="s">
        <v>8</v>
      </c>
      <c r="O41" s="69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</row>
    <row r="42" spans="1:46" s="4" customFormat="1" ht="15.75" customHeight="1">
      <c r="A42" s="31"/>
      <c r="B42" s="100"/>
      <c r="C42" s="11" t="s">
        <v>9</v>
      </c>
      <c r="D42" s="7" t="s">
        <v>8</v>
      </c>
      <c r="E42" s="7" t="s">
        <v>8</v>
      </c>
      <c r="F42" s="7" t="s">
        <v>8</v>
      </c>
      <c r="G42" s="7" t="s">
        <v>8</v>
      </c>
      <c r="H42" s="7" t="s">
        <v>8</v>
      </c>
      <c r="I42" s="7" t="s">
        <v>8</v>
      </c>
      <c r="J42" s="7">
        <v>-580000</v>
      </c>
      <c r="K42" s="7">
        <v>-470000</v>
      </c>
      <c r="L42" s="7" t="s">
        <v>8</v>
      </c>
      <c r="M42" s="7">
        <v>-740000</v>
      </c>
      <c r="N42" s="30">
        <v>-1070000</v>
      </c>
      <c r="O42" s="69">
        <v>-326250</v>
      </c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</row>
    <row r="43" spans="1:46" s="4" customFormat="1" ht="15.75" customHeight="1">
      <c r="A43" s="31"/>
      <c r="B43" s="100"/>
      <c r="C43" s="11" t="s">
        <v>10</v>
      </c>
      <c r="D43" s="7" t="s">
        <v>8</v>
      </c>
      <c r="E43" s="7" t="s">
        <v>8</v>
      </c>
      <c r="F43" s="7" t="s">
        <v>8</v>
      </c>
      <c r="G43" s="7">
        <v>2860000</v>
      </c>
      <c r="H43" s="7">
        <v>2860000</v>
      </c>
      <c r="I43" s="7">
        <v>2860000</v>
      </c>
      <c r="J43" s="7">
        <f>J40+J42</f>
        <v>2280000</v>
      </c>
      <c r="K43" s="7">
        <f>K40+K42</f>
        <v>1810000</v>
      </c>
      <c r="L43" s="7">
        <v>1810000</v>
      </c>
      <c r="M43" s="7">
        <f>M40+M42</f>
        <v>1070000</v>
      </c>
      <c r="N43" s="30" t="s">
        <v>47</v>
      </c>
      <c r="O43" s="69" t="s">
        <v>8</v>
      </c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</row>
    <row r="44" spans="1:45" s="4" customFormat="1" ht="15.75" customHeight="1">
      <c r="A44" s="32"/>
      <c r="B44" s="101"/>
      <c r="C44" s="25"/>
      <c r="D44" s="6"/>
      <c r="E44" s="6"/>
      <c r="F44" s="6"/>
      <c r="G44" s="6"/>
      <c r="H44" s="6"/>
      <c r="I44" s="6"/>
      <c r="J44" s="6"/>
      <c r="K44" s="6"/>
      <c r="L44" s="6"/>
      <c r="M44" s="6"/>
      <c r="N44" s="35"/>
      <c r="O44" s="72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</row>
    <row r="45" spans="1:47" s="5" customFormat="1" ht="15.75" customHeight="1">
      <c r="A45" s="33">
        <v>9</v>
      </c>
      <c r="B45" s="100" t="s">
        <v>44</v>
      </c>
      <c r="C45" s="11" t="s">
        <v>7</v>
      </c>
      <c r="D45" s="7" t="s">
        <v>8</v>
      </c>
      <c r="E45" s="7" t="s">
        <v>8</v>
      </c>
      <c r="F45" s="7" t="s">
        <v>8</v>
      </c>
      <c r="G45" s="7" t="s">
        <v>8</v>
      </c>
      <c r="H45" s="7" t="s">
        <v>8</v>
      </c>
      <c r="I45" s="7">
        <f>H48</f>
        <v>2240000</v>
      </c>
      <c r="J45" s="7">
        <f aca="true" t="shared" si="4" ref="J45:O45">I48</f>
        <v>610000</v>
      </c>
      <c r="K45" s="7">
        <f t="shared" si="4"/>
        <v>610000</v>
      </c>
      <c r="L45" s="7">
        <f t="shared" si="4"/>
        <v>610000</v>
      </c>
      <c r="M45" s="7" t="str">
        <f t="shared" si="4"/>
        <v>-----</v>
      </c>
      <c r="N45" s="30" t="str">
        <f t="shared" si="4"/>
        <v>-----</v>
      </c>
      <c r="O45" s="69" t="str">
        <f t="shared" si="4"/>
        <v>-----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</row>
    <row r="46" spans="1:47" s="5" customFormat="1" ht="15.75" customHeight="1">
      <c r="A46" s="33"/>
      <c r="B46" s="100"/>
      <c r="C46" s="12" t="s">
        <v>40</v>
      </c>
      <c r="D46" s="7" t="s">
        <v>8</v>
      </c>
      <c r="E46" s="7" t="s">
        <v>8</v>
      </c>
      <c r="F46" s="7" t="s">
        <v>8</v>
      </c>
      <c r="G46" s="7" t="s">
        <v>8</v>
      </c>
      <c r="H46" s="7">
        <v>2240000</v>
      </c>
      <c r="I46" s="7" t="s">
        <v>8</v>
      </c>
      <c r="J46" s="7" t="s">
        <v>8</v>
      </c>
      <c r="K46" s="7" t="s">
        <v>8</v>
      </c>
      <c r="L46" s="7" t="s">
        <v>8</v>
      </c>
      <c r="M46" s="7" t="s">
        <v>8</v>
      </c>
      <c r="N46" s="30" t="s">
        <v>8</v>
      </c>
      <c r="O46" s="69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</row>
    <row r="47" spans="1:47" s="4" customFormat="1" ht="15.75" customHeight="1">
      <c r="A47" s="31"/>
      <c r="B47" s="100"/>
      <c r="C47" s="11" t="s">
        <v>9</v>
      </c>
      <c r="D47" s="7" t="s">
        <v>8</v>
      </c>
      <c r="E47" s="7" t="s">
        <v>8</v>
      </c>
      <c r="F47" s="7" t="s">
        <v>8</v>
      </c>
      <c r="G47" s="7" t="s">
        <v>8</v>
      </c>
      <c r="H47" s="7" t="s">
        <v>8</v>
      </c>
      <c r="I47" s="7">
        <v>-1630000</v>
      </c>
      <c r="J47" s="7" t="s">
        <v>8</v>
      </c>
      <c r="K47" s="7" t="s">
        <v>8</v>
      </c>
      <c r="L47" s="7">
        <v>-610000</v>
      </c>
      <c r="M47" s="7" t="s">
        <v>8</v>
      </c>
      <c r="N47" s="30" t="s">
        <v>8</v>
      </c>
      <c r="O47" s="69">
        <v>-211400</v>
      </c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</row>
    <row r="48" spans="1:47" s="4" customFormat="1" ht="15.75" customHeight="1">
      <c r="A48" s="31"/>
      <c r="B48" s="100"/>
      <c r="C48" s="11" t="s">
        <v>10</v>
      </c>
      <c r="D48" s="7" t="s">
        <v>8</v>
      </c>
      <c r="E48" s="7" t="s">
        <v>8</v>
      </c>
      <c r="F48" s="7" t="s">
        <v>8</v>
      </c>
      <c r="G48" s="7" t="s">
        <v>8</v>
      </c>
      <c r="H48" s="7">
        <v>2240000</v>
      </c>
      <c r="I48" s="7">
        <f>I45+I47</f>
        <v>610000</v>
      </c>
      <c r="J48" s="7">
        <v>610000</v>
      </c>
      <c r="K48" s="7">
        <v>610000</v>
      </c>
      <c r="L48" s="7" t="s">
        <v>8</v>
      </c>
      <c r="M48" s="7" t="s">
        <v>8</v>
      </c>
      <c r="N48" s="30" t="s">
        <v>8</v>
      </c>
      <c r="O48" s="69" t="s">
        <v>8</v>
      </c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</row>
    <row r="49" spans="1:48" s="4" customFormat="1" ht="15.75" customHeight="1">
      <c r="A49" s="38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  <c r="O49" s="74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</row>
    <row r="50" spans="1:48" s="5" customFormat="1" ht="15.75" customHeight="1">
      <c r="A50" s="54"/>
      <c r="B50" s="55" t="s">
        <v>37</v>
      </c>
      <c r="C50" s="56" t="s">
        <v>7</v>
      </c>
      <c r="D50" s="90">
        <f>SUM(D45,D40,D30,D25,D20,D15,D11,D7)</f>
        <v>1905733</v>
      </c>
      <c r="E50" s="90">
        <f aca="true" t="shared" si="5" ref="E50:N50">SUM(E7,E11,E15,E20,E25,E30,E35,E40,E45)</f>
        <v>1419691</v>
      </c>
      <c r="F50" s="90">
        <f t="shared" si="5"/>
        <v>1076833</v>
      </c>
      <c r="G50" s="90">
        <f t="shared" si="5"/>
        <v>2936035</v>
      </c>
      <c r="H50" s="90">
        <f t="shared" si="5"/>
        <v>5143823</v>
      </c>
      <c r="I50" s="90">
        <f t="shared" si="5"/>
        <v>8038230</v>
      </c>
      <c r="J50" s="90">
        <f t="shared" si="5"/>
        <v>4683746</v>
      </c>
      <c r="K50" s="90">
        <f t="shared" si="5"/>
        <v>3669262</v>
      </c>
      <c r="L50" s="90">
        <f t="shared" si="5"/>
        <v>2764778</v>
      </c>
      <c r="M50" s="90">
        <f t="shared" si="5"/>
        <v>1850270</v>
      </c>
      <c r="N50" s="96">
        <f t="shared" si="5"/>
        <v>1075782</v>
      </c>
      <c r="O50" s="75" t="str">
        <f>N53</f>
        <v>-----</v>
      </c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</row>
    <row r="51" spans="1:48" s="4" customFormat="1" ht="15.75" customHeight="1">
      <c r="A51" s="42"/>
      <c r="B51" s="43"/>
      <c r="C51" s="12" t="s">
        <v>41</v>
      </c>
      <c r="D51" s="8">
        <v>160000</v>
      </c>
      <c r="E51" s="7" t="s">
        <v>31</v>
      </c>
      <c r="F51" s="7">
        <v>2281198</v>
      </c>
      <c r="G51" s="7">
        <v>2860000</v>
      </c>
      <c r="H51" s="7">
        <v>3530000</v>
      </c>
      <c r="I51" s="8" t="s">
        <v>8</v>
      </c>
      <c r="J51" s="8" t="s">
        <v>8</v>
      </c>
      <c r="K51" s="8" t="s">
        <v>8</v>
      </c>
      <c r="L51" s="8" t="s">
        <v>8</v>
      </c>
      <c r="M51" s="8" t="s">
        <v>8</v>
      </c>
      <c r="N51" s="34" t="s">
        <v>8</v>
      </c>
      <c r="O51" s="71" t="s">
        <v>8</v>
      </c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</row>
    <row r="52" spans="1:48" s="4" customFormat="1" ht="15.75" customHeight="1">
      <c r="A52" s="42"/>
      <c r="B52" s="44"/>
      <c r="C52" s="11" t="s">
        <v>9</v>
      </c>
      <c r="D52" s="87">
        <v>-646042</v>
      </c>
      <c r="E52" s="87">
        <v>-439478</v>
      </c>
      <c r="F52" s="87">
        <v>-421996</v>
      </c>
      <c r="G52" s="87">
        <v>-652212</v>
      </c>
      <c r="H52" s="87">
        <v>-635593</v>
      </c>
      <c r="I52" s="87">
        <v>-3354484</v>
      </c>
      <c r="J52" s="87">
        <v>-1014484</v>
      </c>
      <c r="K52" s="87">
        <v>-904484</v>
      </c>
      <c r="L52" s="87">
        <v>-914508</v>
      </c>
      <c r="M52" s="87">
        <v>-774488</v>
      </c>
      <c r="N52" s="89">
        <v>-1075782</v>
      </c>
      <c r="O52" s="76">
        <v>-537650</v>
      </c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</row>
    <row r="53" spans="1:48" s="4" customFormat="1" ht="15.75" customHeight="1">
      <c r="A53" s="42"/>
      <c r="B53" s="44"/>
      <c r="C53" s="11" t="s">
        <v>10</v>
      </c>
      <c r="D53" s="87">
        <f>SUM(D48,D43,D33,D28,D23,D18,D13,D9)</f>
        <v>1419691</v>
      </c>
      <c r="E53" s="87">
        <f>SUM(E48,E43,E33,E28,E23,E18,E13,E9)</f>
        <v>1076833</v>
      </c>
      <c r="F53" s="87">
        <f>SUM(F48,F43,F33,F28,F23,F18,F13,F9)</f>
        <v>2936035</v>
      </c>
      <c r="G53" s="87">
        <f>SUM(G43,G33,G23,G18,G9)</f>
        <v>5143823</v>
      </c>
      <c r="H53" s="87">
        <f aca="true" t="shared" si="6" ref="H53:M53">SUM(H9,H13,H18,H23,H28,H33,H38,H43,H48)</f>
        <v>8038230</v>
      </c>
      <c r="I53" s="87">
        <f t="shared" si="6"/>
        <v>4683746</v>
      </c>
      <c r="J53" s="87">
        <f t="shared" si="6"/>
        <v>3669262</v>
      </c>
      <c r="K53" s="87">
        <f t="shared" si="6"/>
        <v>2764778</v>
      </c>
      <c r="L53" s="87">
        <f t="shared" si="6"/>
        <v>1850270</v>
      </c>
      <c r="M53" s="87">
        <f t="shared" si="6"/>
        <v>1075782</v>
      </c>
      <c r="N53" s="34" t="s">
        <v>8</v>
      </c>
      <c r="O53" s="71" t="s">
        <v>8</v>
      </c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</row>
    <row r="54" spans="1:15" ht="15.75" customHeight="1">
      <c r="A54" s="45"/>
      <c r="B54" s="13"/>
      <c r="C54" s="15"/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3"/>
      <c r="O54" s="77"/>
    </row>
    <row r="55" spans="1:48" s="5" customFormat="1" ht="15.75" customHeight="1">
      <c r="A55" s="40"/>
      <c r="B55" s="41" t="s">
        <v>34</v>
      </c>
      <c r="C55" s="14"/>
      <c r="D55" s="94"/>
      <c r="E55" s="88">
        <f>SUM(E56:E64)</f>
        <v>74060</v>
      </c>
      <c r="F55" s="88">
        <f>SUM(F56:F64)</f>
        <v>60093</v>
      </c>
      <c r="G55" s="88">
        <f aca="true" t="shared" si="7" ref="G55:N55">SUM(G56:G64)</f>
        <v>270025</v>
      </c>
      <c r="H55" s="88">
        <f t="shared" si="7"/>
        <v>274837</v>
      </c>
      <c r="I55" s="88">
        <f t="shared" si="7"/>
        <v>347250</v>
      </c>
      <c r="J55" s="88">
        <f t="shared" si="7"/>
        <v>243970</v>
      </c>
      <c r="K55" s="88">
        <f t="shared" si="7"/>
        <v>215010</v>
      </c>
      <c r="L55" s="88">
        <f t="shared" si="7"/>
        <v>183720</v>
      </c>
      <c r="M55" s="88">
        <f t="shared" si="7"/>
        <v>152000</v>
      </c>
      <c r="N55" s="95">
        <f t="shared" si="7"/>
        <v>83450</v>
      </c>
      <c r="O55" s="78">
        <f>SUM(O56:O64)</f>
        <v>15680</v>
      </c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</row>
    <row r="56" spans="1:48" s="5" customFormat="1" ht="15.75" customHeight="1">
      <c r="A56" s="46"/>
      <c r="B56" s="47" t="s">
        <v>11</v>
      </c>
      <c r="C56" s="11" t="s">
        <v>12</v>
      </c>
      <c r="D56" s="7" t="s">
        <v>8</v>
      </c>
      <c r="E56" s="87">
        <v>1257</v>
      </c>
      <c r="F56" s="87">
        <v>903</v>
      </c>
      <c r="G56" s="8">
        <v>640</v>
      </c>
      <c r="H56" s="8">
        <v>198</v>
      </c>
      <c r="I56" s="8" t="s">
        <v>8</v>
      </c>
      <c r="J56" s="8" t="s">
        <v>8</v>
      </c>
      <c r="K56" s="8" t="s">
        <v>8</v>
      </c>
      <c r="L56" s="8" t="s">
        <v>8</v>
      </c>
      <c r="M56" s="8" t="s">
        <v>8</v>
      </c>
      <c r="N56" s="34" t="s">
        <v>8</v>
      </c>
      <c r="O56" s="71" t="s">
        <v>8</v>
      </c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</row>
    <row r="57" spans="1:48" s="4" customFormat="1" ht="15.75" customHeight="1">
      <c r="A57" s="42"/>
      <c r="B57" s="43"/>
      <c r="C57" s="13" t="s">
        <v>13</v>
      </c>
      <c r="D57" s="7" t="s">
        <v>8</v>
      </c>
      <c r="E57" s="87">
        <v>18000</v>
      </c>
      <c r="F57" s="8" t="s">
        <v>8</v>
      </c>
      <c r="G57" s="8" t="s">
        <v>8</v>
      </c>
      <c r="H57" s="8" t="s">
        <v>8</v>
      </c>
      <c r="I57" s="8" t="s">
        <v>8</v>
      </c>
      <c r="J57" s="8" t="s">
        <v>8</v>
      </c>
      <c r="K57" s="8" t="s">
        <v>8</v>
      </c>
      <c r="L57" s="8" t="s">
        <v>8</v>
      </c>
      <c r="M57" s="8" t="s">
        <v>8</v>
      </c>
      <c r="N57" s="34" t="s">
        <v>8</v>
      </c>
      <c r="O57" s="71" t="s">
        <v>8</v>
      </c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</row>
    <row r="58" spans="1:48" s="4" customFormat="1" ht="15.75" customHeight="1">
      <c r="A58" s="42"/>
      <c r="B58" s="44"/>
      <c r="C58" s="10" t="s">
        <v>27</v>
      </c>
      <c r="D58" s="7" t="s">
        <v>8</v>
      </c>
      <c r="E58" s="8">
        <v>24900</v>
      </c>
      <c r="F58" s="8">
        <v>17100</v>
      </c>
      <c r="G58" s="8">
        <v>19935</v>
      </c>
      <c r="H58" s="8">
        <v>5605</v>
      </c>
      <c r="I58" s="8" t="s">
        <v>8</v>
      </c>
      <c r="J58" s="8" t="s">
        <v>8</v>
      </c>
      <c r="K58" s="8" t="s">
        <v>8</v>
      </c>
      <c r="L58" s="8" t="s">
        <v>8</v>
      </c>
      <c r="M58" s="8" t="s">
        <v>8</v>
      </c>
      <c r="N58" s="34" t="s">
        <v>8</v>
      </c>
      <c r="O58" s="71" t="s">
        <v>8</v>
      </c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</row>
    <row r="59" spans="1:48" s="4" customFormat="1" ht="15.75" customHeight="1">
      <c r="A59" s="42"/>
      <c r="B59" s="44"/>
      <c r="C59" s="10" t="s">
        <v>28</v>
      </c>
      <c r="D59" s="7" t="s">
        <v>8</v>
      </c>
      <c r="E59" s="87">
        <v>21146</v>
      </c>
      <c r="F59" s="87">
        <v>17481</v>
      </c>
      <c r="G59" s="87">
        <v>17250</v>
      </c>
      <c r="H59" s="87">
        <v>15420</v>
      </c>
      <c r="I59" s="87">
        <v>12870</v>
      </c>
      <c r="J59" s="87">
        <v>10110</v>
      </c>
      <c r="K59" s="87">
        <v>7360</v>
      </c>
      <c r="L59" s="87">
        <v>4600</v>
      </c>
      <c r="M59" s="87">
        <v>1840</v>
      </c>
      <c r="N59" s="89">
        <v>230</v>
      </c>
      <c r="O59" s="71" t="s">
        <v>8</v>
      </c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</row>
    <row r="60" spans="1:48" s="4" customFormat="1" ht="15.75" customHeight="1">
      <c r="A60" s="42"/>
      <c r="B60" s="44"/>
      <c r="C60" s="10" t="s">
        <v>42</v>
      </c>
      <c r="D60" s="7" t="s">
        <v>8</v>
      </c>
      <c r="E60" s="7" t="s">
        <v>8</v>
      </c>
      <c r="F60" s="7" t="s">
        <v>8</v>
      </c>
      <c r="G60" s="7" t="s">
        <v>8</v>
      </c>
      <c r="H60" s="87">
        <v>3454</v>
      </c>
      <c r="I60" s="87">
        <v>8200</v>
      </c>
      <c r="J60" s="8" t="s">
        <v>8</v>
      </c>
      <c r="K60" s="8" t="s">
        <v>8</v>
      </c>
      <c r="L60" s="8" t="s">
        <v>8</v>
      </c>
      <c r="M60" s="8" t="s">
        <v>8</v>
      </c>
      <c r="N60" s="34" t="s">
        <v>8</v>
      </c>
      <c r="O60" s="71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</row>
    <row r="61" spans="1:48" s="4" customFormat="1" ht="15.75" customHeight="1">
      <c r="A61" s="42"/>
      <c r="B61" s="44"/>
      <c r="C61" s="10" t="s">
        <v>29</v>
      </c>
      <c r="D61" s="7" t="s">
        <v>8</v>
      </c>
      <c r="E61" s="8">
        <v>8757</v>
      </c>
      <c r="F61" s="87">
        <v>5550</v>
      </c>
      <c r="G61" s="8" t="s">
        <v>8</v>
      </c>
      <c r="H61" s="8" t="s">
        <v>8</v>
      </c>
      <c r="I61" s="8" t="s">
        <v>8</v>
      </c>
      <c r="J61" s="8" t="s">
        <v>8</v>
      </c>
      <c r="K61" s="8" t="s">
        <v>8</v>
      </c>
      <c r="L61" s="8" t="s">
        <v>8</v>
      </c>
      <c r="M61" s="8" t="s">
        <v>8</v>
      </c>
      <c r="N61" s="34" t="s">
        <v>8</v>
      </c>
      <c r="O61" s="71" t="s">
        <v>8</v>
      </c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</row>
    <row r="62" spans="1:48" s="4" customFormat="1" ht="15.75" customHeight="1">
      <c r="A62" s="42"/>
      <c r="B62" s="44"/>
      <c r="C62" s="10" t="s">
        <v>35</v>
      </c>
      <c r="D62" s="7" t="s">
        <v>8</v>
      </c>
      <c r="E62" s="8" t="s">
        <v>8</v>
      </c>
      <c r="F62" s="87">
        <v>19059</v>
      </c>
      <c r="G62" s="8">
        <v>136870</v>
      </c>
      <c r="H62" s="8">
        <v>100200</v>
      </c>
      <c r="I62" s="8">
        <v>76200</v>
      </c>
      <c r="J62" s="8">
        <v>52200</v>
      </c>
      <c r="K62" s="8">
        <v>30000</v>
      </c>
      <c r="L62" s="8">
        <v>10000</v>
      </c>
      <c r="M62" s="8" t="s">
        <v>8</v>
      </c>
      <c r="N62" s="34" t="s">
        <v>8</v>
      </c>
      <c r="O62" s="71" t="s">
        <v>8</v>
      </c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</row>
    <row r="63" spans="1:48" s="4" customFormat="1" ht="15.75" customHeight="1">
      <c r="A63" s="42"/>
      <c r="B63" s="44"/>
      <c r="C63" s="10" t="s">
        <v>45</v>
      </c>
      <c r="D63" s="7" t="s">
        <v>8</v>
      </c>
      <c r="E63" s="8" t="s">
        <v>8</v>
      </c>
      <c r="F63" s="8" t="s">
        <v>8</v>
      </c>
      <c r="G63" s="8">
        <v>95330</v>
      </c>
      <c r="H63" s="8">
        <v>84090</v>
      </c>
      <c r="I63" s="8">
        <v>147433</v>
      </c>
      <c r="J63" s="8">
        <v>106579</v>
      </c>
      <c r="K63" s="8">
        <v>103010</v>
      </c>
      <c r="L63" s="8">
        <v>96020</v>
      </c>
      <c r="M63" s="8">
        <v>83300</v>
      </c>
      <c r="N63" s="34">
        <v>46160</v>
      </c>
      <c r="O63" s="71">
        <v>9338</v>
      </c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</row>
    <row r="64" spans="1:48" s="4" customFormat="1" ht="15.75" customHeight="1">
      <c r="A64" s="48"/>
      <c r="B64" s="49"/>
      <c r="C64" s="26" t="s">
        <v>46</v>
      </c>
      <c r="D64" s="52" t="s">
        <v>8</v>
      </c>
      <c r="E64" s="27" t="s">
        <v>8</v>
      </c>
      <c r="F64" s="27" t="s">
        <v>8</v>
      </c>
      <c r="G64" s="27" t="s">
        <v>8</v>
      </c>
      <c r="H64" s="27">
        <v>65870</v>
      </c>
      <c r="I64" s="27">
        <v>102547</v>
      </c>
      <c r="J64" s="27">
        <v>75081</v>
      </c>
      <c r="K64" s="27">
        <v>74640</v>
      </c>
      <c r="L64" s="27">
        <v>73100</v>
      </c>
      <c r="M64" s="27">
        <v>66860</v>
      </c>
      <c r="N64" s="39">
        <v>37060</v>
      </c>
      <c r="O64" s="79">
        <v>6342</v>
      </c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</row>
    <row r="65" ht="15.75" customHeight="1"/>
    <row r="66" ht="10.5" customHeight="1"/>
  </sheetData>
  <mergeCells count="17">
    <mergeCell ref="A2:O2"/>
    <mergeCell ref="B15:B19"/>
    <mergeCell ref="A4:A5"/>
    <mergeCell ref="D4:D5"/>
    <mergeCell ref="E4:E5"/>
    <mergeCell ref="F4:F5"/>
    <mergeCell ref="G4:G5"/>
    <mergeCell ref="B7:B10"/>
    <mergeCell ref="B11:B14"/>
    <mergeCell ref="B4:C5"/>
    <mergeCell ref="B6:C6"/>
    <mergeCell ref="B20:B24"/>
    <mergeCell ref="B45:B48"/>
    <mergeCell ref="B30:B33"/>
    <mergeCell ref="B40:B44"/>
    <mergeCell ref="B25:B29"/>
    <mergeCell ref="B35:B39"/>
  </mergeCells>
  <printOptions horizontalCentered="1"/>
  <pageMargins left="0.24" right="0.28" top="0.68" bottom="0.61" header="0.47" footer="0.32"/>
  <pageSetup blackAndWhite="1" horizontalDpi="300" verticalDpi="300" orientation="landscape" paperSize="9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T.Nazarczuk</cp:lastModifiedBy>
  <cp:lastPrinted>2006-05-25T09:23:16Z</cp:lastPrinted>
  <dcterms:created xsi:type="dcterms:W3CDTF">2005-11-10T09:38:22Z</dcterms:created>
  <dcterms:modified xsi:type="dcterms:W3CDTF">2006-06-24T07:49:43Z</dcterms:modified>
  <cp:category/>
  <cp:version/>
  <cp:contentType/>
  <cp:contentStatus/>
</cp:coreProperties>
</file>